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730" windowHeight="9990" tabRatio="723" activeTab="8"/>
  </bookViews>
  <sheets>
    <sheet name="День 1" sheetId="1" r:id="rId1"/>
    <sheet name="День 2" sheetId="2" r:id="rId2"/>
    <sheet name="День 3  " sheetId="3" r:id="rId3"/>
    <sheet name="День 4" sheetId="5" r:id="rId4"/>
    <sheet name="День 5" sheetId="6" r:id="rId5"/>
    <sheet name="День 6" sheetId="7" r:id="rId6"/>
    <sheet name="День 7 " sheetId="8" r:id="rId7"/>
    <sheet name="День 8" sheetId="9" r:id="rId8"/>
    <sheet name="День 9 " sheetId="10" r:id="rId9"/>
    <sheet name="День 10 " sheetId="11" r:id="rId10"/>
    <sheet name="Лист1" sheetId="21" r:id="rId11"/>
  </sheets>
  <definedNames>
    <definedName name="_xlnm.Print_Area" localSheetId="0">'День 1'!$A$1:$H$25</definedName>
    <definedName name="_xlnm.Print_Area" localSheetId="2">'День 3  '!$A$1:$H$26</definedName>
    <definedName name="_xlnm.Print_Area" localSheetId="3">'День 4'!$A$1:$E$22</definedName>
    <definedName name="_xlnm.Print_Area" localSheetId="4">'День 5'!$A$1:$E$19</definedName>
    <definedName name="_xlnm.Print_Area" localSheetId="6">'День 7 '!$A$1:$E$20</definedName>
  </definedNames>
  <calcPr calcId="124519"/>
</workbook>
</file>

<file path=xl/calcChain.xml><?xml version="1.0" encoding="utf-8"?>
<calcChain xmlns="http://schemas.openxmlformats.org/spreadsheetml/2006/main">
  <c r="C15" i="11"/>
  <c r="D10"/>
  <c r="D15" s="1"/>
  <c r="D15" i="10"/>
  <c r="C15"/>
  <c r="C17" i="9"/>
  <c r="D12"/>
  <c r="D17" s="1"/>
  <c r="D14" i="8"/>
  <c r="C14"/>
  <c r="D15" i="7"/>
  <c r="C15"/>
  <c r="C14" i="6"/>
  <c r="D9"/>
  <c r="D14" s="1"/>
  <c r="D15" i="5"/>
  <c r="C15"/>
  <c r="E20" i="3"/>
  <c r="D15"/>
  <c r="D20" s="1"/>
  <c r="C20"/>
  <c r="C20" i="2"/>
  <c r="E20"/>
  <c r="D15"/>
  <c r="D20" s="1"/>
  <c r="D20" i="1"/>
  <c r="D15"/>
  <c r="C15" i="6" l="1"/>
  <c r="E15" i="11" l="1"/>
  <c r="E15" i="10"/>
  <c r="E17" i="9"/>
  <c r="E14" i="8"/>
  <c r="E15" i="7"/>
  <c r="E14" i="6"/>
  <c r="E15" i="5"/>
  <c r="H20" i="1"/>
  <c r="E16" i="11" l="1"/>
  <c r="E16" i="10"/>
  <c r="E18" i="9"/>
  <c r="E16" i="7"/>
  <c r="E16" i="5"/>
  <c r="E15" i="8"/>
  <c r="H21" i="3"/>
  <c r="E15" i="6"/>
  <c r="H21" i="2"/>
  <c r="E21" i="3" l="1"/>
  <c r="C21"/>
  <c r="G21"/>
  <c r="F21"/>
  <c r="C21" i="2"/>
  <c r="C16" i="10"/>
  <c r="C16" i="11" l="1"/>
  <c r="C16" i="5"/>
  <c r="C20" i="1" l="1"/>
  <c r="C18" i="9" l="1"/>
  <c r="C16" i="7"/>
</calcChain>
</file>

<file path=xl/sharedStrings.xml><?xml version="1.0" encoding="utf-8"?>
<sst xmlns="http://schemas.openxmlformats.org/spreadsheetml/2006/main" count="220" uniqueCount="81">
  <si>
    <t>День 1 (понедельник)</t>
  </si>
  <si>
    <t>№ рец.</t>
  </si>
  <si>
    <t>Прием пищи,
наименование
блюда</t>
  </si>
  <si>
    <t>Масса порции, г</t>
  </si>
  <si>
    <t>ПР</t>
  </si>
  <si>
    <t>Хлеб пшеничный</t>
  </si>
  <si>
    <t xml:space="preserve">Итого </t>
  </si>
  <si>
    <t xml:space="preserve">Обед    </t>
  </si>
  <si>
    <t>268, 331.МТ2011</t>
  </si>
  <si>
    <t>Биточки с соусом сметанным с томатом</t>
  </si>
  <si>
    <t>143.МТ2011</t>
  </si>
  <si>
    <t>Овощное рагу</t>
  </si>
  <si>
    <t>389.МТ2011</t>
  </si>
  <si>
    <t>Сок фруктовый (яблочный)</t>
  </si>
  <si>
    <t>Хлеб ржано-пшеничный</t>
  </si>
  <si>
    <t>День 2 (вторник)</t>
  </si>
  <si>
    <t>227.МТ2011</t>
  </si>
  <si>
    <t>Рыба припущенная</t>
  </si>
  <si>
    <t>310.МТ2011</t>
  </si>
  <si>
    <t>Картофель отварной</t>
  </si>
  <si>
    <t>349.МТ2011</t>
  </si>
  <si>
    <t>Компот из сухофруктов</t>
  </si>
  <si>
    <t>День 3 (среда)</t>
  </si>
  <si>
    <t>312.МТ2011</t>
  </si>
  <si>
    <t>Пюре картофельное</t>
  </si>
  <si>
    <t>250.МТ2011</t>
  </si>
  <si>
    <t>Бефстроганов</t>
  </si>
  <si>
    <t>309.МТ2011</t>
  </si>
  <si>
    <t>Макаронные изделия отварные</t>
  </si>
  <si>
    <t>388.МТ2011</t>
  </si>
  <si>
    <t>Компот из плодов сухих (шиповник)</t>
  </si>
  <si>
    <t>День 4 (четверг)</t>
  </si>
  <si>
    <t>291.МТ2011</t>
  </si>
  <si>
    <t>Плов из птицы</t>
  </si>
  <si>
    <t>342.МТ2011</t>
  </si>
  <si>
    <t>Компот из свежих яблок</t>
  </si>
  <si>
    <t>День 5 (пятница)</t>
  </si>
  <si>
    <t>255.МТ2011</t>
  </si>
  <si>
    <t>Печень по-строгановски (свиная)</t>
  </si>
  <si>
    <t>350.МТ2011</t>
  </si>
  <si>
    <t>День 6 (понедельник)</t>
  </si>
  <si>
    <t>278.МТ2011</t>
  </si>
  <si>
    <t>Тефтели мясные (2 вариант), соус сметанный с томатом</t>
  </si>
  <si>
    <t>305.МТ2011</t>
  </si>
  <si>
    <t>Рис припущенный</t>
  </si>
  <si>
    <t>День 7 (вторник)</t>
  </si>
  <si>
    <t>232.МТ2011</t>
  </si>
  <si>
    <t>Рыба запеченая с картофелем по-русски</t>
  </si>
  <si>
    <t>День 8 (среда)</t>
  </si>
  <si>
    <t>269, 331.МТ2011</t>
  </si>
  <si>
    <t>Котлета особая (мясная) с соусом сметанным с томатом</t>
  </si>
  <si>
    <t>День 9 (четверг)</t>
  </si>
  <si>
    <t>259.МТ2011</t>
  </si>
  <si>
    <t>Жаркое по-домашнему</t>
  </si>
  <si>
    <t>351.МТ2011</t>
  </si>
  <si>
    <t>Кисель из земляники</t>
  </si>
  <si>
    <t>День 10 (пятница)</t>
  </si>
  <si>
    <t>296, 328, 330.МТ2011</t>
  </si>
  <si>
    <t>302.МТ2011</t>
  </si>
  <si>
    <t>Каша гречнева рассыпчатая</t>
  </si>
  <si>
    <r>
      <rPr>
        <b/>
        <sz val="11"/>
        <color theme="1"/>
        <rFont val="Times New Roman"/>
        <family val="1"/>
        <charset val="204"/>
      </rPr>
      <t>Обед</t>
    </r>
    <r>
      <rPr>
        <b/>
        <sz val="10"/>
        <color theme="1"/>
        <rFont val="Times New Roman"/>
        <family val="1"/>
        <charset val="204"/>
      </rPr>
      <t xml:space="preserve">    </t>
    </r>
  </si>
  <si>
    <t>УТВРЖДАЮ</t>
  </si>
  <si>
    <t>Директор МАОУ " Лесновская ООШ"</t>
  </si>
  <si>
    <t>стоимость (руб.коп)</t>
  </si>
  <si>
    <t>ВСЕГО:</t>
  </si>
  <si>
    <t>Повар : _____________ Н.В. Полякова</t>
  </si>
  <si>
    <t>_______________ С. О. Мусатов</t>
  </si>
  <si>
    <t xml:space="preserve">ВСЕГО: </t>
  </si>
  <si>
    <t>Повар : ____________________ Н.В. Полякова</t>
  </si>
  <si>
    <t>ВСЕО :</t>
  </si>
  <si>
    <t xml:space="preserve">МЕНЮ </t>
  </si>
  <si>
    <t>ВСЕГО :</t>
  </si>
  <si>
    <t xml:space="preserve">ВСЕГО : </t>
  </si>
  <si>
    <t>Льготное питание 1-4 кл</t>
  </si>
  <si>
    <t>энергетическая ценность</t>
  </si>
  <si>
    <t>Энергетическая ценность</t>
  </si>
  <si>
    <t>компот из яблок</t>
  </si>
  <si>
    <t>Меню</t>
  </si>
  <si>
    <t>Кисель из ккубники</t>
  </si>
  <si>
    <t>Котлета рубленная из птицы запеченая с томатно сметанным соусом</t>
  </si>
  <si>
    <t xml:space="preserve">                                  питание  учащихся начальной школы с ОВЗ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</si>
</sst>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 Cyr"/>
      <family val="1"/>
      <charset val="204"/>
    </font>
    <font>
      <sz val="10"/>
      <color theme="1"/>
      <name val="Times New Roman Cyr"/>
      <family val="1"/>
      <charset val="204"/>
    </font>
    <font>
      <b/>
      <sz val="11"/>
      <color theme="1"/>
      <name val="Times New Roman Cyr"/>
      <family val="1"/>
      <charset val="204"/>
    </font>
    <font>
      <b/>
      <sz val="12"/>
      <color theme="1"/>
      <name val="Times New Roman Cyr"/>
      <family val="1"/>
      <charset val="204"/>
    </font>
    <font>
      <b/>
      <sz val="10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2" fontId="5" fillId="0" borderId="1" xfId="0" applyNumberFormat="1" applyFont="1" applyFill="1" applyBorder="1"/>
    <xf numFmtId="0" fontId="4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Border="1" applyAlignment="1"/>
    <xf numFmtId="0" fontId="5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/>
    <xf numFmtId="0" fontId="4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2" fontId="7" fillId="0" borderId="1" xfId="0" applyNumberFormat="1" applyFont="1" applyFill="1" applyBorder="1" applyAlignment="1"/>
    <xf numFmtId="2" fontId="8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/>
    <xf numFmtId="0" fontId="4" fillId="0" borderId="1" xfId="0" applyFont="1" applyFill="1" applyBorder="1" applyAlignment="1">
      <alignment horizontal="left" wrapText="1"/>
    </xf>
    <xf numFmtId="0" fontId="0" fillId="0" borderId="0" xfId="0" applyBorder="1"/>
    <xf numFmtId="2" fontId="5" fillId="0" borderId="1" xfId="1" applyNumberFormat="1" applyFont="1" applyBorder="1" applyAlignment="1">
      <alignment horizontal="right"/>
    </xf>
    <xf numFmtId="2" fontId="8" fillId="0" borderId="1" xfId="0" applyNumberFormat="1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12" fillId="0" borderId="1" xfId="0" applyNumberFormat="1" applyFont="1" applyFill="1" applyBorder="1" applyAlignment="1"/>
    <xf numFmtId="2" fontId="11" fillId="0" borderId="1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0" fontId="14" fillId="0" borderId="0" xfId="0" applyFont="1"/>
    <xf numFmtId="0" fontId="3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1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/>
    </xf>
    <xf numFmtId="0" fontId="17" fillId="0" borderId="1" xfId="0" applyFont="1" applyBorder="1"/>
    <xf numFmtId="1" fontId="17" fillId="0" borderId="1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5" fillId="0" borderId="0" xfId="0" applyFont="1"/>
    <xf numFmtId="0" fontId="3" fillId="0" borderId="3" xfId="0" applyFont="1" applyFill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2" fillId="0" borderId="3" xfId="0" applyFont="1" applyBorder="1"/>
    <xf numFmtId="0" fontId="17" fillId="0" borderId="3" xfId="0" applyFont="1" applyBorder="1"/>
    <xf numFmtId="2" fontId="17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2" fontId="2" fillId="0" borderId="4" xfId="0" applyNumberFormat="1" applyFont="1" applyBorder="1"/>
    <xf numFmtId="0" fontId="18" fillId="0" borderId="0" xfId="0" applyFont="1" applyAlignment="1"/>
    <xf numFmtId="0" fontId="3" fillId="0" borderId="4" xfId="0" applyFont="1" applyBorder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/>
    </xf>
    <xf numFmtId="0" fontId="15" fillId="0" borderId="2" xfId="0" applyFont="1" applyBorder="1"/>
    <xf numFmtId="2" fontId="1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/>
    <xf numFmtId="2" fontId="2" fillId="0" borderId="1" xfId="0" applyNumberFormat="1" applyFont="1" applyBorder="1" applyAlignment="1">
      <alignment horizontal="center"/>
    </xf>
    <xf numFmtId="2" fontId="20" fillId="0" borderId="1" xfId="0" applyNumberFormat="1" applyFont="1" applyFill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0" fontId="15" fillId="0" borderId="0" xfId="0" applyFont="1" applyAlignment="1"/>
    <xf numFmtId="0" fontId="0" fillId="0" borderId="0" xfId="0" applyAlignment="1"/>
    <xf numFmtId="1" fontId="5" fillId="0" borderId="1" xfId="0" applyNumberFormat="1" applyFont="1" applyBorder="1"/>
    <xf numFmtId="1" fontId="5" fillId="0" borderId="1" xfId="0" applyNumberFormat="1" applyFont="1" applyFill="1" applyBorder="1"/>
    <xf numFmtId="1" fontId="8" fillId="0" borderId="5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wrapText="1"/>
    </xf>
    <xf numFmtId="1" fontId="4" fillId="0" borderId="1" xfId="0" applyNumberFormat="1" applyFont="1" applyFill="1" applyBorder="1" applyAlignment="1"/>
    <xf numFmtId="1" fontId="8" fillId="0" borderId="1" xfId="0" applyNumberFormat="1" applyFont="1" applyFill="1" applyBorder="1" applyAlignment="1">
      <alignment vertical="center" wrapText="1"/>
    </xf>
    <xf numFmtId="1" fontId="11" fillId="0" borderId="5" xfId="0" applyNumberFormat="1" applyFont="1" applyFill="1" applyBorder="1" applyAlignment="1">
      <alignment horizontal="right" vertical="center" wrapText="1"/>
    </xf>
    <xf numFmtId="1" fontId="5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Alignment="1"/>
    <xf numFmtId="1" fontId="11" fillId="0" borderId="1" xfId="0" applyNumberFormat="1" applyFont="1" applyFill="1" applyBorder="1" applyAlignment="1">
      <alignment vertical="center" wrapText="1"/>
    </xf>
    <xf numFmtId="1" fontId="5" fillId="0" borderId="1" xfId="0" applyNumberFormat="1" applyFont="1" applyBorder="1" applyAlignment="1"/>
    <xf numFmtId="1" fontId="0" fillId="0" borderId="0" xfId="0" applyNumberFormat="1"/>
    <xf numFmtId="1" fontId="2" fillId="0" borderId="1" xfId="0" applyNumberFormat="1" applyFont="1" applyBorder="1"/>
    <xf numFmtId="1" fontId="8" fillId="0" borderId="5" xfId="0" applyNumberFormat="1" applyFont="1" applyFill="1" applyBorder="1" applyAlignment="1">
      <alignment horizontal="right" wrapText="1"/>
    </xf>
    <xf numFmtId="1" fontId="5" fillId="0" borderId="1" xfId="1" applyNumberFormat="1" applyFont="1" applyBorder="1" applyAlignment="1">
      <alignment horizontal="right"/>
    </xf>
    <xf numFmtId="1" fontId="8" fillId="0" borderId="1" xfId="0" applyNumberFormat="1" applyFont="1" applyFill="1" applyBorder="1" applyAlignment="1">
      <alignment wrapText="1"/>
    </xf>
    <xf numFmtId="1" fontId="19" fillId="0" borderId="1" xfId="0" applyNumberFormat="1" applyFont="1" applyBorder="1"/>
    <xf numFmtId="0" fontId="4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2" fontId="1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2" fillId="3" borderId="0" xfId="0" applyFont="1" applyFill="1" applyBorder="1" applyAlignment="1">
      <alignment horizontal="center" vertical="top" wrapText="1"/>
    </xf>
    <xf numFmtId="1" fontId="0" fillId="0" borderId="3" xfId="0" applyNumberFormat="1" applyBorder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1" fontId="0" fillId="0" borderId="4" xfId="0" applyNumberFormat="1" applyBorder="1"/>
    <xf numFmtId="1" fontId="8" fillId="0" borderId="7" xfId="0" applyNumberFormat="1" applyFont="1" applyFill="1" applyBorder="1" applyAlignment="1">
      <alignment horizontal="right" vertical="center" wrapText="1"/>
    </xf>
    <xf numFmtId="1" fontId="8" fillId="0" borderId="7" xfId="0" applyNumberFormat="1" applyFont="1" applyFill="1" applyBorder="1" applyAlignment="1">
      <alignment horizontal="right" wrapText="1"/>
    </xf>
    <xf numFmtId="1" fontId="11" fillId="0" borderId="7" xfId="0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G21" sqref="G21"/>
    </sheetView>
  </sheetViews>
  <sheetFormatPr defaultRowHeight="15"/>
  <cols>
    <col min="1" max="1" width="10.5703125" customWidth="1"/>
    <col min="2" max="2" width="25.7109375" customWidth="1"/>
    <col min="3" max="4" width="6.28515625" customWidth="1"/>
    <col min="5" max="5" width="10.42578125" customWidth="1"/>
    <col min="6" max="6" width="8.5703125" customWidth="1"/>
    <col min="7" max="7" width="9.140625" customWidth="1"/>
    <col min="8" max="8" width="10.7109375" customWidth="1"/>
  </cols>
  <sheetData>
    <row r="1" spans="1:8">
      <c r="E1" s="74"/>
      <c r="F1" s="74"/>
      <c r="G1" s="74" t="s">
        <v>61</v>
      </c>
      <c r="H1" s="74"/>
    </row>
    <row r="2" spans="1:8">
      <c r="E2" s="74" t="s">
        <v>62</v>
      </c>
      <c r="F2" s="74"/>
      <c r="G2" s="74"/>
      <c r="H2" s="74"/>
    </row>
    <row r="3" spans="1:8">
      <c r="E3" s="74"/>
      <c r="F3" s="74"/>
      <c r="G3" s="74"/>
      <c r="H3" s="74"/>
    </row>
    <row r="4" spans="1:8">
      <c r="E4" s="74" t="s">
        <v>66</v>
      </c>
      <c r="F4" s="74"/>
      <c r="G4" s="74"/>
      <c r="H4" s="74"/>
    </row>
    <row r="5" spans="1:8" ht="18" customHeight="1"/>
    <row r="6" spans="1:8" ht="23.25" customHeight="1"/>
    <row r="7" spans="1:8" ht="18.75">
      <c r="A7" s="110" t="s">
        <v>77</v>
      </c>
      <c r="B7" s="111"/>
      <c r="C7" s="111"/>
      <c r="D7" s="111"/>
      <c r="E7" s="111"/>
      <c r="F7" s="111"/>
      <c r="G7" s="111"/>
    </row>
    <row r="8" spans="1:8">
      <c r="A8" s="119" t="s">
        <v>80</v>
      </c>
      <c r="B8" s="119"/>
      <c r="C8" s="119"/>
      <c r="D8" s="119"/>
      <c r="E8" s="119"/>
      <c r="F8" s="119"/>
      <c r="G8" s="119"/>
      <c r="H8" s="119"/>
    </row>
    <row r="9" spans="1:8">
      <c r="A9" s="43"/>
      <c r="B9" s="43"/>
      <c r="C9" s="43"/>
      <c r="D9" s="43"/>
      <c r="E9" s="43"/>
      <c r="F9" s="43"/>
      <c r="G9" s="43"/>
    </row>
    <row r="10" spans="1:8" ht="50.25" customHeight="1">
      <c r="A10" s="112" t="s">
        <v>0</v>
      </c>
      <c r="B10" s="113"/>
      <c r="C10" s="114"/>
      <c r="D10" s="102"/>
      <c r="E10" s="120" t="s">
        <v>73</v>
      </c>
      <c r="F10" s="121"/>
      <c r="G10" s="121"/>
      <c r="H10" s="122"/>
    </row>
    <row r="11" spans="1:8" ht="36" customHeight="1">
      <c r="A11" s="117" t="s">
        <v>1</v>
      </c>
      <c r="B11" s="117" t="s">
        <v>2</v>
      </c>
      <c r="C11" s="117" t="s">
        <v>3</v>
      </c>
      <c r="D11" s="100" t="s">
        <v>75</v>
      </c>
      <c r="E11" s="123" t="s">
        <v>63</v>
      </c>
      <c r="F11" s="124"/>
      <c r="G11" s="124"/>
      <c r="H11" s="125"/>
    </row>
    <row r="12" spans="1:8">
      <c r="A12" s="118"/>
      <c r="B12" s="118"/>
      <c r="C12" s="118"/>
      <c r="D12" s="101"/>
      <c r="E12" s="126"/>
      <c r="F12" s="127"/>
      <c r="G12" s="127"/>
      <c r="H12" s="128"/>
    </row>
    <row r="13" spans="1:8" ht="9" customHeight="1">
      <c r="A13" s="45">
        <v>1</v>
      </c>
      <c r="B13" s="45">
        <v>2</v>
      </c>
      <c r="C13" s="45">
        <v>3</v>
      </c>
      <c r="D13" s="45"/>
      <c r="E13" s="45"/>
      <c r="F13" s="45"/>
      <c r="G13" s="45"/>
      <c r="H13" s="45">
        <v>6</v>
      </c>
    </row>
    <row r="14" spans="1:8" ht="23.25" customHeight="1">
      <c r="A14" s="115" t="s">
        <v>7</v>
      </c>
      <c r="B14" s="116"/>
      <c r="C14" s="52"/>
      <c r="D14" s="52"/>
      <c r="E14" s="52"/>
      <c r="F14" s="52"/>
      <c r="G14" s="52"/>
      <c r="H14" s="52"/>
    </row>
    <row r="15" spans="1:8" ht="26.25">
      <c r="A15" s="7" t="s">
        <v>8</v>
      </c>
      <c r="B15" s="7" t="s">
        <v>9</v>
      </c>
      <c r="C15" s="86">
        <v>90</v>
      </c>
      <c r="D15" s="11">
        <f>194/80*90</f>
        <v>218.24999999999997</v>
      </c>
      <c r="E15" s="47"/>
      <c r="F15" s="47"/>
      <c r="G15" s="47"/>
      <c r="H15" s="47">
        <v>25.5</v>
      </c>
    </row>
    <row r="16" spans="1:8">
      <c r="A16" s="12" t="s">
        <v>10</v>
      </c>
      <c r="B16" s="12" t="s">
        <v>11</v>
      </c>
      <c r="C16" s="84">
        <v>150</v>
      </c>
      <c r="D16" s="13">
        <v>202.86</v>
      </c>
      <c r="E16" s="47"/>
      <c r="F16" s="47"/>
      <c r="G16" s="47"/>
      <c r="H16" s="47">
        <v>20</v>
      </c>
    </row>
    <row r="17" spans="1:8">
      <c r="A17" s="6" t="s">
        <v>12</v>
      </c>
      <c r="B17" s="7" t="s">
        <v>76</v>
      </c>
      <c r="C17" s="76">
        <v>200</v>
      </c>
      <c r="D17" s="8">
        <v>84.8</v>
      </c>
      <c r="E17" s="47"/>
      <c r="F17" s="47"/>
      <c r="G17" s="47"/>
      <c r="H17" s="47">
        <v>10</v>
      </c>
    </row>
    <row r="18" spans="1:8">
      <c r="A18" s="32" t="s">
        <v>4</v>
      </c>
      <c r="B18" s="28" t="s">
        <v>5</v>
      </c>
      <c r="C18" s="83">
        <v>20</v>
      </c>
      <c r="D18" s="33">
        <v>47.8</v>
      </c>
      <c r="E18" s="47"/>
      <c r="F18" s="47"/>
      <c r="G18" s="47"/>
      <c r="H18" s="47">
        <v>5</v>
      </c>
    </row>
    <row r="19" spans="1:8">
      <c r="A19" s="32" t="s">
        <v>4</v>
      </c>
      <c r="B19" s="29" t="s">
        <v>14</v>
      </c>
      <c r="C19" s="84">
        <v>30</v>
      </c>
      <c r="D19" s="34">
        <v>68.97</v>
      </c>
      <c r="E19" s="47"/>
      <c r="F19" s="47"/>
      <c r="G19" s="47"/>
      <c r="H19" s="47">
        <v>5</v>
      </c>
    </row>
    <row r="20" spans="1:8">
      <c r="A20" s="20"/>
      <c r="B20" s="42" t="s">
        <v>6</v>
      </c>
      <c r="C20" s="44">
        <f>SUM(C15:C19)</f>
        <v>490</v>
      </c>
      <c r="D20" s="35">
        <f>D15+D16+D17+D18+D19</f>
        <v>622.68000000000006</v>
      </c>
      <c r="E20" s="46"/>
      <c r="F20" s="46"/>
      <c r="G20" s="46"/>
      <c r="H20" s="46">
        <f>SUM(H15:H19)</f>
        <v>65.5</v>
      </c>
    </row>
    <row r="21" spans="1:8" ht="24.75" customHeight="1">
      <c r="A21" s="48"/>
      <c r="B21" s="48"/>
      <c r="C21" s="49"/>
      <c r="D21" s="49"/>
      <c r="E21" s="50"/>
      <c r="F21" s="50"/>
      <c r="G21" s="50"/>
      <c r="H21" s="50"/>
    </row>
    <row r="24" spans="1:8" ht="48.75" customHeight="1">
      <c r="B24" s="51" t="s">
        <v>65</v>
      </c>
    </row>
  </sheetData>
  <mergeCells count="9">
    <mergeCell ref="A7:G7"/>
    <mergeCell ref="A10:C10"/>
    <mergeCell ref="A14:B14"/>
    <mergeCell ref="A11:A12"/>
    <mergeCell ref="B11:B12"/>
    <mergeCell ref="C11:C12"/>
    <mergeCell ref="A8:H8"/>
    <mergeCell ref="E10:H10"/>
    <mergeCell ref="E11:H12"/>
  </mergeCells>
  <pageMargins left="0.70866141732283472" right="0.70866141732283472" top="0.35433070866141736" bottom="0" header="0.31496062992125984" footer="0.31496062992125984"/>
  <pageSetup paperSize="9" orientation="portrait" blackAndWhite="1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sqref="A1:D5"/>
    </sheetView>
  </sheetViews>
  <sheetFormatPr defaultRowHeight="15"/>
  <cols>
    <col min="1" max="1" width="10.140625" customWidth="1"/>
    <col min="2" max="2" width="25.5703125" customWidth="1"/>
    <col min="3" max="3" width="6" customWidth="1"/>
    <col min="4" max="4" width="7.28515625" customWidth="1"/>
  </cols>
  <sheetData>
    <row r="1" spans="1:5">
      <c r="C1" s="51"/>
      <c r="D1" s="51"/>
    </row>
    <row r="2" spans="1:5" ht="18.75">
      <c r="A2" s="110" t="s">
        <v>77</v>
      </c>
      <c r="B2" s="111"/>
      <c r="C2" s="111"/>
      <c r="D2" s="111"/>
    </row>
    <row r="4" spans="1:5" s="2" customFormat="1" ht="14.25"/>
    <row r="5" spans="1:5" s="2" customFormat="1" ht="60">
      <c r="A5" s="62" t="s">
        <v>56</v>
      </c>
      <c r="B5" s="64"/>
      <c r="C5" s="117" t="s">
        <v>3</v>
      </c>
      <c r="D5" s="117" t="s">
        <v>74</v>
      </c>
      <c r="E5" s="94" t="s">
        <v>73</v>
      </c>
    </row>
    <row r="6" spans="1:5" ht="36" customHeight="1">
      <c r="A6" s="117" t="s">
        <v>1</v>
      </c>
      <c r="B6" s="117" t="s">
        <v>2</v>
      </c>
      <c r="C6" s="140"/>
      <c r="D6" s="140"/>
      <c r="E6" s="117" t="s">
        <v>63</v>
      </c>
    </row>
    <row r="7" spans="1:5">
      <c r="A7" s="118"/>
      <c r="B7" s="118"/>
      <c r="C7" s="107"/>
      <c r="D7" s="101"/>
      <c r="E7" s="118"/>
    </row>
    <row r="8" spans="1:5" s="41" customFormat="1" ht="5.25" customHeight="1">
      <c r="A8" s="30">
        <v>1</v>
      </c>
      <c r="B8" s="30">
        <v>2</v>
      </c>
      <c r="C8" s="30">
        <v>3</v>
      </c>
      <c r="D8" s="30"/>
      <c r="E8" s="45">
        <v>6</v>
      </c>
    </row>
    <row r="9" spans="1:5" s="25" customFormat="1" ht="19.5" customHeight="1">
      <c r="A9" s="24"/>
      <c r="B9" s="38" t="s">
        <v>7</v>
      </c>
      <c r="C9" s="89"/>
      <c r="D9" s="105"/>
      <c r="E9" s="52"/>
    </row>
    <row r="10" spans="1:5" s="25" customFormat="1" ht="39">
      <c r="A10" s="22" t="s">
        <v>57</v>
      </c>
      <c r="B10" s="7" t="s">
        <v>79</v>
      </c>
      <c r="C10" s="90">
        <v>90</v>
      </c>
      <c r="D10" s="26">
        <f>129.8/80*90</f>
        <v>146.02500000000001</v>
      </c>
      <c r="E10" s="47">
        <v>27.5</v>
      </c>
    </row>
    <row r="11" spans="1:5" s="25" customFormat="1" ht="26.25">
      <c r="A11" s="22" t="s">
        <v>58</v>
      </c>
      <c r="B11" s="7" t="s">
        <v>59</v>
      </c>
      <c r="C11" s="86">
        <v>150</v>
      </c>
      <c r="D11" s="11">
        <v>231.86</v>
      </c>
      <c r="E11" s="47">
        <v>18</v>
      </c>
    </row>
    <row r="12" spans="1:5" ht="26.25">
      <c r="A12" s="22" t="s">
        <v>29</v>
      </c>
      <c r="B12" s="7" t="s">
        <v>30</v>
      </c>
      <c r="C12" s="86">
        <v>200</v>
      </c>
      <c r="D12" s="11">
        <v>72.8</v>
      </c>
      <c r="E12" s="47">
        <v>10</v>
      </c>
    </row>
    <row r="13" spans="1:5">
      <c r="A13" s="14" t="s">
        <v>4</v>
      </c>
      <c r="B13" s="28" t="s">
        <v>5</v>
      </c>
      <c r="C13" s="79">
        <v>20</v>
      </c>
      <c r="D13" s="16">
        <v>47.8</v>
      </c>
      <c r="E13" s="47">
        <v>5</v>
      </c>
    </row>
    <row r="14" spans="1:5">
      <c r="A14" s="14" t="s">
        <v>4</v>
      </c>
      <c r="B14" s="29" t="s">
        <v>14</v>
      </c>
      <c r="C14" s="80">
        <v>30</v>
      </c>
      <c r="D14" s="18">
        <v>68.97</v>
      </c>
      <c r="E14" s="47">
        <v>5</v>
      </c>
    </row>
    <row r="15" spans="1:5">
      <c r="A15" s="4"/>
      <c r="B15" s="5" t="s">
        <v>6</v>
      </c>
      <c r="C15" s="91">
        <f>C10+C11+C12+C13+C14</f>
        <v>490</v>
      </c>
      <c r="D15" s="27">
        <f>D10+D11+D12+D13+D14</f>
        <v>567.45500000000004</v>
      </c>
      <c r="E15" s="46">
        <f>SUM(E10:E14)</f>
        <v>65.5</v>
      </c>
    </row>
    <row r="16" spans="1:5" ht="30.75" customHeight="1">
      <c r="A16" s="66"/>
      <c r="B16" s="56" t="s">
        <v>67</v>
      </c>
      <c r="C16" s="92" t="e">
        <f>#REF!+C15</f>
        <v>#REF!</v>
      </c>
      <c r="D16" s="92"/>
      <c r="E16" s="67" t="e">
        <f>E15+#REF!</f>
        <v>#REF!</v>
      </c>
    </row>
    <row r="18" spans="2:2" ht="39" customHeight="1"/>
    <row r="19" spans="2:2">
      <c r="B19" s="51" t="s">
        <v>68</v>
      </c>
    </row>
  </sheetData>
  <mergeCells count="6">
    <mergeCell ref="E6:E7"/>
    <mergeCell ref="A2:D2"/>
    <mergeCell ref="A6:A7"/>
    <mergeCell ref="B6:B7"/>
    <mergeCell ref="D5:D6"/>
    <mergeCell ref="C5:C6"/>
  </mergeCells>
  <pageMargins left="0.70866141732283472" right="0.31496062992125984" top="0.35433070866141736" bottom="0.74803149606299213" header="0.31496062992125984" footer="0.31496062992125984"/>
  <pageSetup paperSize="9" orientation="portrait" blackAndWhite="1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2" sqref="L22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K14" sqref="K14"/>
    </sheetView>
  </sheetViews>
  <sheetFormatPr defaultRowHeight="15"/>
  <cols>
    <col min="1" max="1" width="11.7109375" customWidth="1"/>
    <col min="2" max="2" width="27.5703125" customWidth="1"/>
    <col min="3" max="4" width="6.5703125" customWidth="1"/>
    <col min="5" max="5" width="10" customWidth="1"/>
    <col min="6" max="6" width="9.5703125" customWidth="1"/>
    <col min="7" max="7" width="11.5703125" customWidth="1"/>
    <col min="8" max="8" width="11.140625" customWidth="1"/>
  </cols>
  <sheetData>
    <row r="1" spans="1:8">
      <c r="E1" s="74"/>
      <c r="F1" s="74"/>
      <c r="G1" s="74" t="s">
        <v>61</v>
      </c>
      <c r="H1" s="74"/>
    </row>
    <row r="2" spans="1:8" ht="21.75" customHeight="1">
      <c r="E2" s="74" t="s">
        <v>62</v>
      </c>
      <c r="F2" s="74"/>
      <c r="G2" s="74"/>
      <c r="H2" s="74"/>
    </row>
    <row r="3" spans="1:8" ht="19.5" customHeight="1">
      <c r="E3" s="74"/>
      <c r="F3" s="74"/>
      <c r="G3" s="74"/>
      <c r="H3" s="74"/>
    </row>
    <row r="4" spans="1:8">
      <c r="E4" s="74" t="s">
        <v>66</v>
      </c>
      <c r="F4" s="74"/>
      <c r="G4" s="74"/>
      <c r="H4" s="74"/>
    </row>
    <row r="5" spans="1:8" ht="10.5" customHeight="1"/>
    <row r="6" spans="1:8" ht="18.75">
      <c r="A6" s="110" t="s">
        <v>77</v>
      </c>
      <c r="B6" s="111"/>
      <c r="C6" s="111"/>
      <c r="D6" s="111"/>
      <c r="E6" s="111"/>
      <c r="F6" s="111"/>
      <c r="G6" s="111"/>
    </row>
    <row r="9" spans="1:8">
      <c r="A9" s="1"/>
      <c r="B9" s="2"/>
      <c r="C9" s="2"/>
      <c r="D9" s="2"/>
    </row>
    <row r="10" spans="1:8" ht="66" customHeight="1">
      <c r="A10" s="58" t="s">
        <v>15</v>
      </c>
      <c r="B10" s="64"/>
      <c r="C10" s="135" t="s">
        <v>3</v>
      </c>
      <c r="D10" s="117" t="s">
        <v>74</v>
      </c>
      <c r="E10" s="120" t="s">
        <v>73</v>
      </c>
      <c r="F10" s="121"/>
      <c r="G10" s="121"/>
      <c r="H10" s="122"/>
    </row>
    <row r="11" spans="1:8" ht="36" customHeight="1">
      <c r="A11" s="117" t="s">
        <v>1</v>
      </c>
      <c r="B11" s="117" t="s">
        <v>2</v>
      </c>
      <c r="C11" s="136"/>
      <c r="D11" s="138"/>
      <c r="E11" s="123" t="s">
        <v>63</v>
      </c>
      <c r="F11" s="124"/>
      <c r="G11" s="124"/>
      <c r="H11" s="125"/>
    </row>
    <row r="12" spans="1:8">
      <c r="A12" s="118"/>
      <c r="B12" s="118"/>
      <c r="C12" s="137"/>
      <c r="D12" s="139"/>
      <c r="E12" s="126"/>
      <c r="F12" s="127"/>
      <c r="G12" s="127"/>
      <c r="H12" s="128"/>
    </row>
    <row r="13" spans="1:8" ht="8.25" customHeight="1">
      <c r="A13" s="30">
        <v>1</v>
      </c>
      <c r="B13" s="30">
        <v>2</v>
      </c>
      <c r="C13" s="30">
        <v>3</v>
      </c>
      <c r="D13" s="30"/>
      <c r="E13" s="45"/>
      <c r="F13" s="45"/>
      <c r="G13" s="45"/>
      <c r="H13" s="45">
        <v>6</v>
      </c>
    </row>
    <row r="14" spans="1:8">
      <c r="A14" s="20"/>
      <c r="B14" s="38" t="s">
        <v>7</v>
      </c>
      <c r="C14" s="82"/>
      <c r="D14" s="106"/>
      <c r="E14" s="52"/>
      <c r="F14" s="52"/>
      <c r="G14" s="52"/>
      <c r="H14" s="52"/>
    </row>
    <row r="15" spans="1:8">
      <c r="A15" s="20" t="s">
        <v>16</v>
      </c>
      <c r="B15" s="12" t="s">
        <v>17</v>
      </c>
      <c r="C15" s="77">
        <v>90</v>
      </c>
      <c r="D15" s="9">
        <f>62/80*90</f>
        <v>69.75</v>
      </c>
      <c r="E15" s="132">
        <v>25.5</v>
      </c>
      <c r="F15" s="133"/>
      <c r="G15" s="133"/>
      <c r="H15" s="134"/>
    </row>
    <row r="16" spans="1:8">
      <c r="A16" s="20" t="s">
        <v>18</v>
      </c>
      <c r="B16" s="12" t="s">
        <v>19</v>
      </c>
      <c r="C16" s="77">
        <v>150</v>
      </c>
      <c r="D16" s="9">
        <v>142.35</v>
      </c>
      <c r="E16" s="132">
        <v>20</v>
      </c>
      <c r="F16" s="133"/>
      <c r="G16" s="133"/>
      <c r="H16" s="134"/>
    </row>
    <row r="17" spans="1:8">
      <c r="A17" s="6" t="s">
        <v>20</v>
      </c>
      <c r="B17" s="7" t="s">
        <v>21</v>
      </c>
      <c r="C17" s="76">
        <v>200</v>
      </c>
      <c r="D17" s="8">
        <v>196.38</v>
      </c>
      <c r="E17" s="132">
        <v>10</v>
      </c>
      <c r="F17" s="133"/>
      <c r="G17" s="133"/>
      <c r="H17" s="134"/>
    </row>
    <row r="18" spans="1:8">
      <c r="A18" s="32" t="s">
        <v>4</v>
      </c>
      <c r="B18" s="28" t="s">
        <v>5</v>
      </c>
      <c r="C18" s="83">
        <v>20</v>
      </c>
      <c r="D18" s="33">
        <v>47.8</v>
      </c>
      <c r="E18" s="132">
        <v>5</v>
      </c>
      <c r="F18" s="133"/>
      <c r="G18" s="133"/>
      <c r="H18" s="134"/>
    </row>
    <row r="19" spans="1:8">
      <c r="A19" s="32" t="s">
        <v>4</v>
      </c>
      <c r="B19" s="29" t="s">
        <v>14</v>
      </c>
      <c r="C19" s="84">
        <v>30</v>
      </c>
      <c r="D19" s="34">
        <v>68.97</v>
      </c>
      <c r="E19" s="132">
        <v>5</v>
      </c>
      <c r="F19" s="133"/>
      <c r="G19" s="133"/>
      <c r="H19" s="134"/>
    </row>
    <row r="20" spans="1:8">
      <c r="A20" s="6"/>
      <c r="B20" s="36" t="s">
        <v>6</v>
      </c>
      <c r="C20" s="85">
        <f>C15+C16+C17+C18+C19</f>
        <v>490</v>
      </c>
      <c r="D20" s="35">
        <f>D15+D16+D17+D18+D19</f>
        <v>525.25</v>
      </c>
      <c r="E20" s="129">
        <f>E15+E16+E17+E18+E19</f>
        <v>65.5</v>
      </c>
      <c r="F20" s="130"/>
      <c r="G20" s="130"/>
      <c r="H20" s="131"/>
    </row>
    <row r="21" spans="1:8" ht="17.25" customHeight="1">
      <c r="A21" s="53"/>
      <c r="B21" s="55" t="s">
        <v>72</v>
      </c>
      <c r="C21" s="65" t="e">
        <f>C20+#REF!</f>
        <v>#REF!</v>
      </c>
      <c r="D21" s="65"/>
      <c r="E21" s="50"/>
      <c r="F21" s="50"/>
      <c r="G21" s="50"/>
      <c r="H21" s="50" t="e">
        <f>E20+#REF!</f>
        <v>#REF!</v>
      </c>
    </row>
    <row r="25" spans="1:8">
      <c r="B25" s="51" t="s">
        <v>65</v>
      </c>
    </row>
  </sheetData>
  <mergeCells count="13">
    <mergeCell ref="A6:G6"/>
    <mergeCell ref="A11:A12"/>
    <mergeCell ref="B11:B12"/>
    <mergeCell ref="C10:C12"/>
    <mergeCell ref="D10:D12"/>
    <mergeCell ref="E10:H10"/>
    <mergeCell ref="E11:H12"/>
    <mergeCell ref="E20:H20"/>
    <mergeCell ref="E15:H15"/>
    <mergeCell ref="E16:H16"/>
    <mergeCell ref="E17:H17"/>
    <mergeCell ref="E18:H18"/>
    <mergeCell ref="E19:H19"/>
  </mergeCells>
  <pageMargins left="0.70866141732283472" right="0" top="0.35433070866141736" bottom="0.15748031496062992" header="0" footer="0"/>
  <pageSetup paperSize="9" orientation="portrait" blackAndWhite="1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F24" sqref="F24"/>
    </sheetView>
  </sheetViews>
  <sheetFormatPr defaultRowHeight="15"/>
  <cols>
    <col min="1" max="1" width="11" customWidth="1"/>
    <col min="2" max="2" width="24.140625" customWidth="1"/>
    <col min="3" max="4" width="6.85546875" customWidth="1"/>
    <col min="5" max="5" width="11.85546875" customWidth="1"/>
    <col min="6" max="6" width="11.140625" customWidth="1"/>
    <col min="7" max="7" width="11.85546875" customWidth="1"/>
  </cols>
  <sheetData>
    <row r="1" spans="1:8">
      <c r="C1" s="74"/>
      <c r="D1" s="74"/>
      <c r="E1" s="74" t="s">
        <v>61</v>
      </c>
      <c r="F1" s="74"/>
      <c r="G1" s="75"/>
    </row>
    <row r="2" spans="1:8">
      <c r="C2" s="74" t="s">
        <v>62</v>
      </c>
      <c r="D2" s="74"/>
      <c r="E2" s="74"/>
      <c r="F2" s="74"/>
      <c r="G2" s="75"/>
    </row>
    <row r="3" spans="1:8">
      <c r="C3" s="74"/>
      <c r="D3" s="74"/>
      <c r="E3" s="74"/>
      <c r="F3" s="74"/>
      <c r="G3" s="75"/>
    </row>
    <row r="4" spans="1:8">
      <c r="C4" s="74" t="s">
        <v>66</v>
      </c>
      <c r="D4" s="74"/>
      <c r="E4" s="74"/>
      <c r="F4" s="74"/>
      <c r="G4" s="75"/>
    </row>
    <row r="5" spans="1:8" ht="31.5" customHeight="1"/>
    <row r="6" spans="1:8" ht="15.75">
      <c r="A6" s="111" t="s">
        <v>70</v>
      </c>
      <c r="B6" s="111"/>
      <c r="C6" s="111"/>
      <c r="D6" s="111"/>
      <c r="E6" s="111"/>
      <c r="F6" s="111"/>
      <c r="G6" s="111"/>
    </row>
    <row r="9" spans="1:8" s="2" customFormat="1" ht="14.25"/>
    <row r="10" spans="1:8" s="2" customFormat="1" ht="36">
      <c r="A10" s="62" t="s">
        <v>22</v>
      </c>
      <c r="B10" s="61"/>
      <c r="C10" s="108" t="s">
        <v>3</v>
      </c>
      <c r="D10" s="117" t="s">
        <v>74</v>
      </c>
      <c r="E10" s="141" t="s">
        <v>73</v>
      </c>
      <c r="F10" s="121"/>
      <c r="G10" s="121"/>
      <c r="H10" s="122"/>
    </row>
    <row r="11" spans="1:8" ht="36" customHeight="1">
      <c r="A11" s="117" t="s">
        <v>1</v>
      </c>
      <c r="B11" s="117" t="s">
        <v>2</v>
      </c>
      <c r="C11" s="109"/>
      <c r="D11" s="140"/>
      <c r="E11" s="123" t="s">
        <v>63</v>
      </c>
      <c r="F11" s="124"/>
      <c r="G11" s="124"/>
      <c r="H11" s="125"/>
    </row>
    <row r="12" spans="1:8">
      <c r="A12" s="118"/>
      <c r="B12" s="118"/>
      <c r="C12" s="107"/>
      <c r="D12" s="107"/>
      <c r="E12" s="126"/>
      <c r="F12" s="127"/>
      <c r="G12" s="127"/>
      <c r="H12" s="128"/>
    </row>
    <row r="13" spans="1:8">
      <c r="A13" s="30">
        <v>1</v>
      </c>
      <c r="B13" s="30">
        <v>2</v>
      </c>
      <c r="C13" s="30">
        <v>3</v>
      </c>
      <c r="D13" s="30"/>
      <c r="E13" s="45"/>
      <c r="F13" s="45"/>
      <c r="G13" s="45"/>
      <c r="H13" s="45">
        <v>6</v>
      </c>
    </row>
    <row r="14" spans="1:8" s="25" customFormat="1">
      <c r="A14" s="20"/>
      <c r="B14" s="40" t="s">
        <v>7</v>
      </c>
      <c r="C14" s="82"/>
      <c r="D14" s="106"/>
      <c r="E14" s="52"/>
      <c r="F14" s="52"/>
      <c r="G14" s="52"/>
      <c r="H14" s="52"/>
    </row>
    <row r="15" spans="1:8" s="25" customFormat="1">
      <c r="A15" s="22" t="s">
        <v>25</v>
      </c>
      <c r="B15" s="7" t="s">
        <v>26</v>
      </c>
      <c r="C15" s="86">
        <v>90</v>
      </c>
      <c r="D15" s="11">
        <f>136.53/80*90</f>
        <v>153.59625</v>
      </c>
      <c r="E15" s="132">
        <v>25.5</v>
      </c>
      <c r="F15" s="133"/>
      <c r="G15" s="133"/>
      <c r="H15" s="134"/>
    </row>
    <row r="16" spans="1:8" s="25" customFormat="1" ht="26.25">
      <c r="A16" s="21" t="s">
        <v>27</v>
      </c>
      <c r="B16" s="12" t="s">
        <v>28</v>
      </c>
      <c r="C16" s="84">
        <v>150</v>
      </c>
      <c r="D16" s="13">
        <v>168.45</v>
      </c>
      <c r="E16" s="132">
        <v>20</v>
      </c>
      <c r="F16" s="133"/>
      <c r="G16" s="133"/>
      <c r="H16" s="134"/>
    </row>
    <row r="17" spans="1:8" ht="26.25">
      <c r="A17" s="22" t="s">
        <v>29</v>
      </c>
      <c r="B17" s="7" t="s">
        <v>30</v>
      </c>
      <c r="C17" s="86">
        <v>200</v>
      </c>
      <c r="D17" s="11">
        <v>72.8</v>
      </c>
      <c r="E17" s="132">
        <v>10</v>
      </c>
      <c r="F17" s="133"/>
      <c r="G17" s="133"/>
      <c r="H17" s="134"/>
    </row>
    <row r="18" spans="1:8">
      <c r="A18" s="32" t="s">
        <v>4</v>
      </c>
      <c r="B18" s="28" t="s">
        <v>5</v>
      </c>
      <c r="C18" s="83">
        <v>20</v>
      </c>
      <c r="D18" s="33">
        <v>47.8</v>
      </c>
      <c r="E18" s="132">
        <v>5</v>
      </c>
      <c r="F18" s="133"/>
      <c r="G18" s="133"/>
      <c r="H18" s="134"/>
    </row>
    <row r="19" spans="1:8">
      <c r="A19" s="32" t="s">
        <v>4</v>
      </c>
      <c r="B19" s="29" t="s">
        <v>14</v>
      </c>
      <c r="C19" s="84">
        <v>30</v>
      </c>
      <c r="D19" s="34">
        <v>68.97</v>
      </c>
      <c r="E19" s="132">
        <v>5</v>
      </c>
      <c r="F19" s="133"/>
      <c r="G19" s="133"/>
      <c r="H19" s="134"/>
    </row>
    <row r="20" spans="1:8">
      <c r="A20" s="6"/>
      <c r="B20" s="39" t="s">
        <v>6</v>
      </c>
      <c r="C20" s="85">
        <f>C15+C16+C17+C18+C19</f>
        <v>490</v>
      </c>
      <c r="D20" s="35">
        <f>D15+D16+D17+D18+D19</f>
        <v>511.61625000000004</v>
      </c>
      <c r="E20" s="129">
        <f>E15+E16+E17+E18+E19</f>
        <v>65.5</v>
      </c>
      <c r="F20" s="130"/>
      <c r="G20" s="130"/>
      <c r="H20" s="131"/>
    </row>
    <row r="21" spans="1:8" ht="33" customHeight="1">
      <c r="A21" s="53"/>
      <c r="B21" s="56" t="s">
        <v>71</v>
      </c>
      <c r="C21" s="72" t="e">
        <f>#REF!+C20</f>
        <v>#REF!</v>
      </c>
      <c r="D21" s="72"/>
      <c r="E21" s="73" t="e">
        <f>#REF!+#REF!</f>
        <v>#REF!</v>
      </c>
      <c r="F21" s="73" t="e">
        <f>#REF!+F20</f>
        <v>#REF!</v>
      </c>
      <c r="G21" s="73" t="e">
        <f>#REF!+G20</f>
        <v>#REF!</v>
      </c>
      <c r="H21" s="50" t="e">
        <f>E20+#REF!</f>
        <v>#REF!</v>
      </c>
    </row>
    <row r="25" spans="1:8">
      <c r="B25" s="51" t="s">
        <v>65</v>
      </c>
    </row>
  </sheetData>
  <mergeCells count="12">
    <mergeCell ref="A6:G6"/>
    <mergeCell ref="A11:A12"/>
    <mergeCell ref="B11:B12"/>
    <mergeCell ref="D10:D11"/>
    <mergeCell ref="E10:H10"/>
    <mergeCell ref="E11:H12"/>
    <mergeCell ref="E20:H20"/>
    <mergeCell ref="E15:H15"/>
    <mergeCell ref="E16:H16"/>
    <mergeCell ref="E17:H17"/>
    <mergeCell ref="E18:H18"/>
    <mergeCell ref="E19:H19"/>
  </mergeCells>
  <pageMargins left="0.70866141732283472" right="0.19685039370078741" top="0.55118110236220474" bottom="0.15748031496062992" header="0.31496062992125984" footer="0.11811023622047245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21"/>
  <sheetViews>
    <sheetView workbookViewId="0">
      <selection sqref="A1:F5"/>
    </sheetView>
  </sheetViews>
  <sheetFormatPr defaultRowHeight="15"/>
  <cols>
    <col min="1" max="1" width="11" customWidth="1"/>
    <col min="2" max="2" width="22.5703125" customWidth="1"/>
    <col min="3" max="4" width="6.42578125" customWidth="1"/>
    <col min="5" max="5" width="8.7109375" customWidth="1"/>
  </cols>
  <sheetData>
    <row r="2" spans="1:6" ht="18.75">
      <c r="A2" s="110" t="s">
        <v>77</v>
      </c>
      <c r="B2" s="111"/>
      <c r="C2" s="111"/>
      <c r="D2" s="111"/>
    </row>
    <row r="5" spans="1:6" s="2" customFormat="1" ht="14.25" customHeight="1">
      <c r="A5" s="2" t="s">
        <v>31</v>
      </c>
    </row>
    <row r="6" spans="1:6" s="2" customFormat="1">
      <c r="E6" s="98"/>
    </row>
    <row r="7" spans="1:6" s="2" customFormat="1" ht="36" customHeight="1">
      <c r="A7" s="117" t="s">
        <v>1</v>
      </c>
      <c r="B7" s="117" t="s">
        <v>2</v>
      </c>
      <c r="C7" s="117" t="s">
        <v>3</v>
      </c>
      <c r="D7" s="117" t="s">
        <v>74</v>
      </c>
      <c r="E7" s="142" t="s">
        <v>73</v>
      </c>
    </row>
    <row r="8" spans="1:6" s="2" customFormat="1" ht="23.25" customHeight="1">
      <c r="A8" s="118"/>
      <c r="B8" s="118"/>
      <c r="C8" s="118"/>
      <c r="D8" s="118"/>
      <c r="E8" s="143"/>
    </row>
    <row r="9" spans="1:6" s="2" customFormat="1" ht="9.75" customHeight="1">
      <c r="A9" s="30">
        <v>1</v>
      </c>
      <c r="B9" s="30">
        <v>2</v>
      </c>
      <c r="C9" s="30">
        <v>3</v>
      </c>
      <c r="D9" s="30"/>
      <c r="E9" s="45">
        <v>6</v>
      </c>
    </row>
    <row r="10" spans="1:6">
      <c r="A10" s="20"/>
      <c r="B10" s="38" t="s">
        <v>7</v>
      </c>
      <c r="C10" s="82"/>
      <c r="D10" s="82"/>
      <c r="E10" s="46"/>
    </row>
    <row r="11" spans="1:6">
      <c r="A11" s="20" t="s">
        <v>32</v>
      </c>
      <c r="B11" s="12" t="s">
        <v>33</v>
      </c>
      <c r="C11" s="77">
        <v>200</v>
      </c>
      <c r="D11" s="9">
        <v>298.67</v>
      </c>
      <c r="E11" s="47">
        <v>45.5</v>
      </c>
    </row>
    <row r="12" spans="1:6">
      <c r="A12" s="6" t="s">
        <v>34</v>
      </c>
      <c r="B12" s="7" t="s">
        <v>35</v>
      </c>
      <c r="C12" s="76">
        <v>200</v>
      </c>
      <c r="D12" s="8">
        <v>97.6</v>
      </c>
      <c r="E12" s="47">
        <v>10</v>
      </c>
    </row>
    <row r="13" spans="1:6">
      <c r="A13" s="32" t="s">
        <v>4</v>
      </c>
      <c r="B13" s="28" t="s">
        <v>5</v>
      </c>
      <c r="C13" s="83">
        <v>20</v>
      </c>
      <c r="D13" s="33">
        <v>47.8</v>
      </c>
      <c r="E13" s="47">
        <v>5</v>
      </c>
    </row>
    <row r="14" spans="1:6">
      <c r="A14" s="32" t="s">
        <v>4</v>
      </c>
      <c r="B14" s="29" t="s">
        <v>14</v>
      </c>
      <c r="C14" s="84">
        <v>30</v>
      </c>
      <c r="D14" s="34">
        <v>68.97</v>
      </c>
      <c r="E14" s="47">
        <v>5</v>
      </c>
    </row>
    <row r="15" spans="1:6">
      <c r="A15" s="6"/>
      <c r="B15" s="39" t="s">
        <v>6</v>
      </c>
      <c r="C15" s="85">
        <f>C11+C12+C13+C14</f>
        <v>450</v>
      </c>
      <c r="D15" s="35">
        <f>D11+D12+D13+D14</f>
        <v>513.04</v>
      </c>
      <c r="E15" s="46">
        <f>SUM(E10:E14)</f>
        <v>65.5</v>
      </c>
    </row>
    <row r="16" spans="1:6" ht="26.25" customHeight="1">
      <c r="A16" s="53"/>
      <c r="B16" s="55" t="s">
        <v>69</v>
      </c>
      <c r="C16" s="99" t="e">
        <f>#REF!+C15</f>
        <v>#REF!</v>
      </c>
      <c r="D16" s="99"/>
      <c r="E16" s="50" t="e">
        <f>#REF!+E15</f>
        <v>#REF!</v>
      </c>
      <c r="F16" s="25"/>
    </row>
    <row r="17" spans="1:6">
      <c r="A17" s="25"/>
      <c r="B17" s="25"/>
      <c r="C17" s="25"/>
      <c r="D17" s="25"/>
      <c r="E17" s="95"/>
      <c r="F17" s="25"/>
    </row>
    <row r="18" spans="1:6">
      <c r="A18" s="25"/>
      <c r="B18" s="25"/>
      <c r="C18" s="25"/>
      <c r="D18" s="25"/>
      <c r="E18" s="57"/>
      <c r="F18" s="25"/>
    </row>
    <row r="19" spans="1:6">
      <c r="A19" s="25"/>
      <c r="B19" s="25"/>
      <c r="C19" s="25"/>
      <c r="D19" s="25"/>
      <c r="E19" s="57"/>
      <c r="F19" s="25"/>
    </row>
    <row r="21" spans="1:6">
      <c r="B21" s="51" t="s">
        <v>68</v>
      </c>
      <c r="C21" s="51"/>
      <c r="D21" s="51"/>
    </row>
  </sheetData>
  <mergeCells count="6">
    <mergeCell ref="E7:E8"/>
    <mergeCell ref="A2:D2"/>
    <mergeCell ref="A7:A8"/>
    <mergeCell ref="B7:B8"/>
    <mergeCell ref="C7:C8"/>
    <mergeCell ref="D7:D8"/>
  </mergeCells>
  <pageMargins left="0.78740157480314965" right="0.11811023622047245" top="0.74803149606299213" bottom="0.35433070866141736" header="0.31496062992125984" footer="0.11811023622047245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sqref="A1:D4"/>
    </sheetView>
  </sheetViews>
  <sheetFormatPr defaultRowHeight="15"/>
  <cols>
    <col min="1" max="1" width="9.5703125" customWidth="1"/>
    <col min="2" max="2" width="26.85546875" customWidth="1"/>
    <col min="3" max="4" width="6.7109375" customWidth="1"/>
    <col min="5" max="5" width="9.5703125" customWidth="1"/>
  </cols>
  <sheetData>
    <row r="1" spans="1:5" ht="27.75" customHeight="1"/>
    <row r="2" spans="1:5" ht="18.75">
      <c r="A2" s="110" t="s">
        <v>77</v>
      </c>
      <c r="B2" s="111"/>
      <c r="C2" s="111"/>
      <c r="D2" s="111"/>
    </row>
    <row r="4" spans="1:5">
      <c r="E4" s="25"/>
    </row>
    <row r="5" spans="1:5" ht="15" customHeight="1">
      <c r="A5" s="1" t="s">
        <v>36</v>
      </c>
      <c r="B5" s="2"/>
      <c r="C5" s="2"/>
      <c r="D5" s="2"/>
      <c r="E5" s="96"/>
    </row>
    <row r="6" spans="1:5" ht="51.75" customHeight="1">
      <c r="A6" s="93" t="s">
        <v>1</v>
      </c>
      <c r="B6" s="93" t="s">
        <v>2</v>
      </c>
      <c r="C6" s="93" t="s">
        <v>3</v>
      </c>
      <c r="D6" s="100" t="s">
        <v>74</v>
      </c>
      <c r="E6" s="97" t="s">
        <v>73</v>
      </c>
    </row>
    <row r="7" spans="1:5" s="41" customFormat="1" ht="8.25" customHeight="1">
      <c r="A7" s="30">
        <v>1</v>
      </c>
      <c r="B7" s="30">
        <v>2</v>
      </c>
      <c r="C7" s="30">
        <v>3</v>
      </c>
      <c r="D7" s="30"/>
      <c r="E7" s="45">
        <v>6</v>
      </c>
    </row>
    <row r="8" spans="1:5">
      <c r="A8" s="20"/>
      <c r="B8" s="38" t="s">
        <v>7</v>
      </c>
      <c r="C8" s="31"/>
      <c r="D8" s="31"/>
      <c r="E8" s="46"/>
    </row>
    <row r="9" spans="1:5" ht="26.25">
      <c r="A9" s="20" t="s">
        <v>37</v>
      </c>
      <c r="B9" s="12" t="s">
        <v>38</v>
      </c>
      <c r="C9" s="77">
        <v>90</v>
      </c>
      <c r="D9" s="9">
        <f>136.8/80*90</f>
        <v>153.9</v>
      </c>
      <c r="E9" s="47">
        <v>26.5</v>
      </c>
    </row>
    <row r="10" spans="1:5" ht="26.25">
      <c r="A10" s="22" t="s">
        <v>23</v>
      </c>
      <c r="B10" s="7" t="s">
        <v>24</v>
      </c>
      <c r="C10" s="86">
        <v>150</v>
      </c>
      <c r="D10" s="23">
        <v>119.73</v>
      </c>
      <c r="E10" s="47">
        <v>19</v>
      </c>
    </row>
    <row r="11" spans="1:5" ht="25.5">
      <c r="A11" s="6" t="s">
        <v>39</v>
      </c>
      <c r="B11" s="7" t="s">
        <v>78</v>
      </c>
      <c r="C11" s="76">
        <v>200</v>
      </c>
      <c r="D11" s="8">
        <v>111.36</v>
      </c>
      <c r="E11" s="47">
        <v>10</v>
      </c>
    </row>
    <row r="12" spans="1:5">
      <c r="A12" s="32" t="s">
        <v>4</v>
      </c>
      <c r="B12" s="28" t="s">
        <v>5</v>
      </c>
      <c r="C12" s="83">
        <v>20</v>
      </c>
      <c r="D12" s="33">
        <v>47.8</v>
      </c>
      <c r="E12" s="47">
        <v>5</v>
      </c>
    </row>
    <row r="13" spans="1:5">
      <c r="A13" s="32" t="s">
        <v>4</v>
      </c>
      <c r="B13" s="29" t="s">
        <v>14</v>
      </c>
      <c r="C13" s="84">
        <v>30</v>
      </c>
      <c r="D13" s="34">
        <v>68.97</v>
      </c>
      <c r="E13" s="71">
        <v>5</v>
      </c>
    </row>
    <row r="14" spans="1:5" ht="18.75" customHeight="1">
      <c r="A14" s="6"/>
      <c r="B14" s="39" t="s">
        <v>6</v>
      </c>
      <c r="C14" s="85">
        <f>C9+C10+C12+C13+C11</f>
        <v>490</v>
      </c>
      <c r="D14" s="35">
        <f>D9+D10+D12+D13+D11</f>
        <v>501.76</v>
      </c>
      <c r="E14" s="46">
        <f>SUM(E9:E13)</f>
        <v>65.5</v>
      </c>
    </row>
    <row r="15" spans="1:5" ht="22.5" customHeight="1">
      <c r="A15" s="53"/>
      <c r="B15" s="56" t="s">
        <v>67</v>
      </c>
      <c r="C15" s="103" t="e">
        <f>#REF!</f>
        <v>#REF!</v>
      </c>
      <c r="D15" s="103"/>
      <c r="E15" s="50">
        <f>E8+E14</f>
        <v>65.5</v>
      </c>
    </row>
    <row r="16" spans="1:5" ht="23.25" customHeight="1"/>
    <row r="17" spans="2:4" ht="23.25" customHeight="1">
      <c r="B17" s="51" t="s">
        <v>68</v>
      </c>
      <c r="C17" s="51"/>
      <c r="D17" s="51"/>
    </row>
    <row r="18" spans="2:4">
      <c r="B18" s="51"/>
      <c r="C18" s="51"/>
      <c r="D18" s="51"/>
    </row>
  </sheetData>
  <mergeCells count="1">
    <mergeCell ref="A2:D2"/>
  </mergeCells>
  <pageMargins left="0.70866141732283472" right="0.11811023622047245" top="0.74803149606299213" bottom="0.35433070866141736" header="0.31496062992125984" footer="0.11811023622047245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sqref="A1:D4"/>
    </sheetView>
  </sheetViews>
  <sheetFormatPr defaultRowHeight="15"/>
  <cols>
    <col min="1" max="1" width="10.5703125" customWidth="1"/>
    <col min="2" max="2" width="25.28515625" customWidth="1"/>
    <col min="3" max="4" width="5.42578125" customWidth="1"/>
    <col min="5" max="5" width="10.7109375" customWidth="1"/>
  </cols>
  <sheetData>
    <row r="1" spans="1:5" ht="47.25" customHeight="1"/>
    <row r="2" spans="1:5" ht="15.75">
      <c r="A2" s="111" t="s">
        <v>70</v>
      </c>
      <c r="B2" s="111"/>
      <c r="C2" s="111"/>
      <c r="D2" s="111"/>
    </row>
    <row r="5" spans="1:5">
      <c r="A5" s="1"/>
      <c r="B5" s="2"/>
      <c r="C5" s="2"/>
      <c r="D5" s="2"/>
    </row>
    <row r="6" spans="1:5" ht="53.25" customHeight="1">
      <c r="A6" s="58" t="s">
        <v>40</v>
      </c>
      <c r="B6" s="63"/>
      <c r="C6" s="64"/>
      <c r="D6" s="117" t="s">
        <v>74</v>
      </c>
      <c r="E6" s="94" t="s">
        <v>73</v>
      </c>
    </row>
    <row r="7" spans="1:5" ht="45" customHeight="1">
      <c r="A7" s="93" t="s">
        <v>1</v>
      </c>
      <c r="B7" s="93" t="s">
        <v>2</v>
      </c>
      <c r="C7" s="93" t="s">
        <v>3</v>
      </c>
      <c r="D7" s="118"/>
      <c r="E7" s="93" t="s">
        <v>63</v>
      </c>
    </row>
    <row r="8" spans="1:5" s="41" customFormat="1" ht="7.5" customHeight="1">
      <c r="A8" s="30">
        <v>1</v>
      </c>
      <c r="B8" s="30">
        <v>2</v>
      </c>
      <c r="C8" s="30">
        <v>3</v>
      </c>
      <c r="D8" s="30"/>
      <c r="E8" s="45">
        <v>6</v>
      </c>
    </row>
    <row r="9" spans="1:5">
      <c r="A9" s="10"/>
      <c r="B9" s="38" t="s">
        <v>7</v>
      </c>
      <c r="C9" s="78"/>
      <c r="D9" s="104"/>
      <c r="E9" s="52"/>
    </row>
    <row r="10" spans="1:5" ht="26.25">
      <c r="A10" s="6" t="s">
        <v>41</v>
      </c>
      <c r="B10" s="7" t="s">
        <v>42</v>
      </c>
      <c r="C10" s="76">
        <v>110</v>
      </c>
      <c r="D10" s="8">
        <v>223</v>
      </c>
      <c r="E10" s="47">
        <v>25.5</v>
      </c>
    </row>
    <row r="11" spans="1:5">
      <c r="A11" s="6" t="s">
        <v>43</v>
      </c>
      <c r="B11" s="7" t="s">
        <v>44</v>
      </c>
      <c r="C11" s="76">
        <v>150</v>
      </c>
      <c r="D11" s="8">
        <v>199.95</v>
      </c>
      <c r="E11" s="47">
        <v>20</v>
      </c>
    </row>
    <row r="12" spans="1:5">
      <c r="A12" s="6" t="s">
        <v>34</v>
      </c>
      <c r="B12" s="7" t="s">
        <v>35</v>
      </c>
      <c r="C12" s="76">
        <v>200</v>
      </c>
      <c r="D12" s="8">
        <v>97.6</v>
      </c>
      <c r="E12" s="47">
        <v>10</v>
      </c>
    </row>
    <row r="13" spans="1:5">
      <c r="A13" s="14" t="s">
        <v>4</v>
      </c>
      <c r="B13" s="15" t="s">
        <v>5</v>
      </c>
      <c r="C13" s="79">
        <v>20</v>
      </c>
      <c r="D13" s="16">
        <v>47.8</v>
      </c>
      <c r="E13" s="47">
        <v>5</v>
      </c>
    </row>
    <row r="14" spans="1:5">
      <c r="A14" s="14" t="s">
        <v>4</v>
      </c>
      <c r="B14" s="17" t="s">
        <v>14</v>
      </c>
      <c r="C14" s="80">
        <v>30</v>
      </c>
      <c r="D14" s="18">
        <v>68.97</v>
      </c>
      <c r="E14" s="47">
        <v>5</v>
      </c>
    </row>
    <row r="15" spans="1:5" ht="19.5" customHeight="1">
      <c r="A15" s="3"/>
      <c r="B15" s="39" t="s">
        <v>6</v>
      </c>
      <c r="C15" s="81">
        <f>C10+C11+C13+C14+C12</f>
        <v>510</v>
      </c>
      <c r="D15" s="81">
        <f>D10+D11+D12+D13+D14</f>
        <v>637.31999999999994</v>
      </c>
      <c r="E15" s="46">
        <f>SUM(E10:E14)</f>
        <v>65.5</v>
      </c>
    </row>
    <row r="16" spans="1:5" ht="27.75" customHeight="1">
      <c r="A16" s="53"/>
      <c r="B16" s="56" t="s">
        <v>72</v>
      </c>
      <c r="C16" s="72" t="e">
        <f>#REF!+C15</f>
        <v>#REF!</v>
      </c>
      <c r="D16" s="72"/>
      <c r="E16" s="50" t="e">
        <f>E15+#REF!</f>
        <v>#REF!</v>
      </c>
    </row>
    <row r="20" spans="2:2">
      <c r="B20" s="51" t="s">
        <v>68</v>
      </c>
    </row>
  </sheetData>
  <mergeCells count="2">
    <mergeCell ref="A2:D2"/>
    <mergeCell ref="D6:D7"/>
  </mergeCells>
  <pageMargins left="0.70866141732283472" right="0.11811023622047245" top="0.55118110236220474" bottom="0.35433070866141736" header="0.31496062992125984" footer="0.11811023622047245"/>
  <pageSetup paperSize="9" orientation="portrait" blackAndWhite="1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19"/>
  <sheetViews>
    <sheetView workbookViewId="0">
      <selection sqref="A1:E5"/>
    </sheetView>
  </sheetViews>
  <sheetFormatPr defaultRowHeight="15"/>
  <cols>
    <col min="1" max="1" width="8.85546875" customWidth="1"/>
    <col min="2" max="2" width="26.5703125" customWidth="1"/>
    <col min="3" max="4" width="6.5703125" customWidth="1"/>
  </cols>
  <sheetData>
    <row r="2" spans="1:5" ht="15.75">
      <c r="A2" s="111" t="s">
        <v>70</v>
      </c>
      <c r="B2" s="111"/>
      <c r="C2" s="111"/>
      <c r="D2" s="111"/>
      <c r="E2" s="60"/>
    </row>
    <row r="5" spans="1:5">
      <c r="A5" s="1" t="s">
        <v>45</v>
      </c>
      <c r="B5" s="2"/>
      <c r="C5" s="2"/>
      <c r="D5" s="2"/>
    </row>
    <row r="6" spans="1:5">
      <c r="A6" s="1"/>
      <c r="B6" s="2"/>
      <c r="C6" s="2"/>
      <c r="D6" s="2"/>
    </row>
    <row r="7" spans="1:5" ht="51" customHeight="1">
      <c r="A7" s="93" t="s">
        <v>1</v>
      </c>
      <c r="B7" s="93" t="s">
        <v>2</v>
      </c>
      <c r="C7" s="93" t="s">
        <v>3</v>
      </c>
      <c r="D7" s="100" t="s">
        <v>74</v>
      </c>
      <c r="E7" s="97" t="s">
        <v>73</v>
      </c>
    </row>
    <row r="8" spans="1:5" s="41" customFormat="1" ht="8.25" customHeight="1">
      <c r="A8" s="30">
        <v>1</v>
      </c>
      <c r="B8" s="30">
        <v>2</v>
      </c>
      <c r="C8" s="30">
        <v>3</v>
      </c>
      <c r="D8" s="30"/>
      <c r="E8" s="45">
        <v>6</v>
      </c>
    </row>
    <row r="9" spans="1:5" ht="29.25" customHeight="1">
      <c r="A9" s="20"/>
      <c r="B9" s="37" t="s">
        <v>60</v>
      </c>
      <c r="C9" s="82"/>
      <c r="D9" s="82"/>
      <c r="E9" s="46"/>
    </row>
    <row r="10" spans="1:5" ht="26.25">
      <c r="A10" s="20" t="s">
        <v>46</v>
      </c>
      <c r="B10" s="12" t="s">
        <v>47</v>
      </c>
      <c r="C10" s="77">
        <v>200</v>
      </c>
      <c r="D10" s="9">
        <v>256</v>
      </c>
      <c r="E10" s="47">
        <v>45.5</v>
      </c>
    </row>
    <row r="11" spans="1:5" ht="25.5">
      <c r="A11" s="6" t="s">
        <v>20</v>
      </c>
      <c r="B11" s="7" t="s">
        <v>21</v>
      </c>
      <c r="C11" s="76">
        <v>200</v>
      </c>
      <c r="D11" s="8">
        <v>196.38</v>
      </c>
      <c r="E11" s="47">
        <v>10</v>
      </c>
    </row>
    <row r="12" spans="1:5">
      <c r="A12" s="32" t="s">
        <v>4</v>
      </c>
      <c r="B12" s="28" t="s">
        <v>5</v>
      </c>
      <c r="C12" s="83">
        <v>20</v>
      </c>
      <c r="D12" s="33">
        <v>47.8</v>
      </c>
      <c r="E12" s="47">
        <v>5</v>
      </c>
    </row>
    <row r="13" spans="1:5">
      <c r="A13" s="32" t="s">
        <v>4</v>
      </c>
      <c r="B13" s="29" t="s">
        <v>14</v>
      </c>
      <c r="C13" s="84">
        <v>30</v>
      </c>
      <c r="D13" s="34">
        <v>68.97</v>
      </c>
      <c r="E13" s="47">
        <v>5</v>
      </c>
    </row>
    <row r="14" spans="1:5">
      <c r="A14" s="6"/>
      <c r="B14" s="39" t="s">
        <v>6</v>
      </c>
      <c r="C14" s="85">
        <f>C10+C11+C12+C13</f>
        <v>450</v>
      </c>
      <c r="D14" s="35">
        <f>D10+D11+D12+D13</f>
        <v>569.15</v>
      </c>
      <c r="E14" s="46">
        <f t="shared" ref="E14" si="0">SUM(E9:E13)</f>
        <v>65.5</v>
      </c>
    </row>
    <row r="15" spans="1:5" ht="26.25" customHeight="1">
      <c r="A15" s="53"/>
      <c r="B15" s="54" t="s">
        <v>71</v>
      </c>
      <c r="C15" s="59"/>
      <c r="D15" s="59"/>
      <c r="E15" s="46" t="e">
        <f>#REF!+E14</f>
        <v>#REF!</v>
      </c>
    </row>
    <row r="16" spans="1:5">
      <c r="E16" s="57"/>
    </row>
    <row r="19" spans="2:2">
      <c r="B19" s="51" t="s">
        <v>68</v>
      </c>
    </row>
  </sheetData>
  <mergeCells count="1">
    <mergeCell ref="A2:D2"/>
  </mergeCells>
  <pageMargins left="0.70866141732283472" right="0" top="0.55118110236220474" bottom="0.35433070866141736" header="0.31496062992125984" footer="0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E21"/>
  <sheetViews>
    <sheetView workbookViewId="0">
      <selection sqref="A1:E4"/>
    </sheetView>
  </sheetViews>
  <sheetFormatPr defaultRowHeight="15"/>
  <cols>
    <col min="1" max="1" width="10.5703125" customWidth="1"/>
    <col min="2" max="2" width="26.28515625" customWidth="1"/>
    <col min="3" max="4" width="7.42578125" customWidth="1"/>
  </cols>
  <sheetData>
    <row r="2" spans="1:5" ht="15.75">
      <c r="A2" s="111" t="s">
        <v>70</v>
      </c>
      <c r="B2" s="111"/>
      <c r="C2" s="111"/>
      <c r="D2" s="111"/>
    </row>
    <row r="7" spans="1:5" ht="60">
      <c r="A7" s="62" t="s">
        <v>48</v>
      </c>
      <c r="B7" s="63"/>
      <c r="C7" s="64"/>
      <c r="D7" s="64"/>
      <c r="E7" s="94" t="s">
        <v>73</v>
      </c>
    </row>
    <row r="8" spans="1:5" ht="36" customHeight="1">
      <c r="A8" s="117" t="s">
        <v>1</v>
      </c>
      <c r="B8" s="117" t="s">
        <v>2</v>
      </c>
      <c r="C8" s="117" t="s">
        <v>3</v>
      </c>
      <c r="D8" s="100" t="s">
        <v>74</v>
      </c>
      <c r="E8" s="117" t="s">
        <v>63</v>
      </c>
    </row>
    <row r="9" spans="1:5" ht="15" customHeight="1">
      <c r="A9" s="118"/>
      <c r="B9" s="118"/>
      <c r="C9" s="118"/>
      <c r="D9" s="101"/>
      <c r="E9" s="118"/>
    </row>
    <row r="10" spans="1:5" s="41" customFormat="1" ht="12.75">
      <c r="A10" s="30">
        <v>1</v>
      </c>
      <c r="B10" s="30">
        <v>2</v>
      </c>
      <c r="C10" s="30">
        <v>3</v>
      </c>
      <c r="D10" s="30"/>
      <c r="E10" s="45">
        <v>6</v>
      </c>
    </row>
    <row r="11" spans="1:5">
      <c r="A11" s="10"/>
      <c r="B11" s="38" t="s">
        <v>7</v>
      </c>
      <c r="C11" s="78"/>
      <c r="D11" s="104"/>
      <c r="E11" s="52"/>
    </row>
    <row r="12" spans="1:5" ht="26.25">
      <c r="A12" s="20" t="s">
        <v>49</v>
      </c>
      <c r="B12" s="12" t="s">
        <v>50</v>
      </c>
      <c r="C12" s="77">
        <v>90</v>
      </c>
      <c r="D12" s="9">
        <f>162/80*90</f>
        <v>182.25</v>
      </c>
      <c r="E12" s="47">
        <v>25.5</v>
      </c>
    </row>
    <row r="13" spans="1:5" ht="26.25">
      <c r="A13" s="6" t="s">
        <v>27</v>
      </c>
      <c r="B13" s="7" t="s">
        <v>28</v>
      </c>
      <c r="C13" s="76">
        <v>150</v>
      </c>
      <c r="D13" s="8">
        <v>168.45</v>
      </c>
      <c r="E13" s="47">
        <v>20</v>
      </c>
    </row>
    <row r="14" spans="1:5">
      <c r="A14" s="6" t="s">
        <v>12</v>
      </c>
      <c r="B14" s="7" t="s">
        <v>13</v>
      </c>
      <c r="C14" s="76">
        <v>200</v>
      </c>
      <c r="D14" s="8">
        <v>84.8</v>
      </c>
      <c r="E14" s="47">
        <v>10</v>
      </c>
    </row>
    <row r="15" spans="1:5">
      <c r="A15" s="14" t="s">
        <v>4</v>
      </c>
      <c r="B15" s="28" t="s">
        <v>5</v>
      </c>
      <c r="C15" s="79">
        <v>20</v>
      </c>
      <c r="D15" s="16">
        <v>47.8</v>
      </c>
      <c r="E15" s="47">
        <v>5</v>
      </c>
    </row>
    <row r="16" spans="1:5">
      <c r="A16" s="14" t="s">
        <v>4</v>
      </c>
      <c r="B16" s="29" t="s">
        <v>14</v>
      </c>
      <c r="C16" s="80">
        <v>30</v>
      </c>
      <c r="D16" s="18">
        <v>68.97</v>
      </c>
      <c r="E16" s="47">
        <v>5</v>
      </c>
    </row>
    <row r="17" spans="1:5">
      <c r="A17" s="3"/>
      <c r="B17" s="36" t="s">
        <v>6</v>
      </c>
      <c r="C17" s="81">
        <f>C12+C13+C14+C15+C16</f>
        <v>490</v>
      </c>
      <c r="D17" s="19">
        <f>D12+D13+D14+D15+D16</f>
        <v>552.27</v>
      </c>
      <c r="E17" s="46">
        <f>SUM(E12:E16)</f>
        <v>65.5</v>
      </c>
    </row>
    <row r="18" spans="1:5" ht="32.25" customHeight="1">
      <c r="A18" s="53"/>
      <c r="B18" s="55" t="s">
        <v>67</v>
      </c>
      <c r="C18" s="65" t="e">
        <f>#REF!+C17</f>
        <v>#REF!</v>
      </c>
      <c r="D18" s="65"/>
      <c r="E18" s="50" t="e">
        <f>E17+#REF!</f>
        <v>#REF!</v>
      </c>
    </row>
    <row r="21" spans="1:5">
      <c r="B21" s="51" t="s">
        <v>68</v>
      </c>
    </row>
  </sheetData>
  <mergeCells count="5">
    <mergeCell ref="E8:E9"/>
    <mergeCell ref="A2:D2"/>
    <mergeCell ref="A8:A9"/>
    <mergeCell ref="B8:B9"/>
    <mergeCell ref="C8:C9"/>
  </mergeCells>
  <pageMargins left="0.70866141732283472" right="0" top="0.55118110236220474" bottom="0.35433070866141736" header="0.31496062992125984" footer="0"/>
  <pageSetup paperSize="9" orientation="portrait" blackAndWhite="1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E20"/>
  <sheetViews>
    <sheetView tabSelected="1" workbookViewId="0">
      <selection activeCell="E16" sqref="E16"/>
    </sheetView>
  </sheetViews>
  <sheetFormatPr defaultRowHeight="15"/>
  <cols>
    <col min="1" max="1" width="10.5703125" customWidth="1"/>
    <col min="2" max="2" width="25" customWidth="1"/>
    <col min="3" max="4" width="6.7109375" customWidth="1"/>
    <col min="5" max="5" width="11.5703125" customWidth="1"/>
  </cols>
  <sheetData>
    <row r="2" spans="1:5" ht="15.75">
      <c r="A2" s="111" t="s">
        <v>70</v>
      </c>
      <c r="B2" s="111"/>
      <c r="C2" s="111"/>
      <c r="D2" s="111"/>
    </row>
    <row r="4" spans="1:5">
      <c r="A4" s="1"/>
      <c r="B4" s="2"/>
      <c r="C4" s="2"/>
      <c r="D4" s="2"/>
    </row>
    <row r="5" spans="1:5" ht="45">
      <c r="A5" s="68" t="s">
        <v>51</v>
      </c>
      <c r="B5" s="69"/>
      <c r="C5" s="61"/>
      <c r="D5" s="61"/>
      <c r="E5" s="94" t="s">
        <v>73</v>
      </c>
    </row>
    <row r="6" spans="1:5" ht="36" customHeight="1">
      <c r="A6" s="117" t="s">
        <v>1</v>
      </c>
      <c r="B6" s="117" t="s">
        <v>2</v>
      </c>
      <c r="C6" s="117" t="s">
        <v>3</v>
      </c>
      <c r="D6" s="100" t="s">
        <v>74</v>
      </c>
      <c r="E6" s="117" t="s">
        <v>63</v>
      </c>
    </row>
    <row r="7" spans="1:5">
      <c r="A7" s="118"/>
      <c r="B7" s="118"/>
      <c r="C7" s="118"/>
      <c r="D7" s="101"/>
      <c r="E7" s="118"/>
    </row>
    <row r="8" spans="1:5" s="41" customFormat="1" ht="8.25" customHeight="1">
      <c r="A8" s="30">
        <v>1</v>
      </c>
      <c r="B8" s="30">
        <v>2</v>
      </c>
      <c r="C8" s="30">
        <v>3</v>
      </c>
      <c r="D8" s="30"/>
      <c r="E8" s="45">
        <v>6</v>
      </c>
    </row>
    <row r="9" spans="1:5">
      <c r="C9" s="87"/>
      <c r="D9" s="87"/>
      <c r="E9" s="46"/>
    </row>
    <row r="10" spans="1:5">
      <c r="A10" s="10"/>
      <c r="B10" s="38" t="s">
        <v>7</v>
      </c>
      <c r="C10" s="78"/>
      <c r="D10" s="104"/>
      <c r="E10" s="52"/>
    </row>
    <row r="11" spans="1:5">
      <c r="A11" s="6" t="s">
        <v>52</v>
      </c>
      <c r="B11" s="7" t="s">
        <v>53</v>
      </c>
      <c r="C11" s="76">
        <v>200</v>
      </c>
      <c r="D11" s="8">
        <v>437.71</v>
      </c>
      <c r="E11" s="47">
        <v>45.5</v>
      </c>
    </row>
    <row r="12" spans="1:5">
      <c r="A12" s="6" t="s">
        <v>54</v>
      </c>
      <c r="B12" s="7" t="s">
        <v>55</v>
      </c>
      <c r="C12" s="76">
        <v>200</v>
      </c>
      <c r="D12" s="8">
        <v>101.5</v>
      </c>
      <c r="E12" s="47">
        <v>10</v>
      </c>
    </row>
    <row r="13" spans="1:5">
      <c r="A13" s="14" t="s">
        <v>4</v>
      </c>
      <c r="B13" s="28" t="s">
        <v>5</v>
      </c>
      <c r="C13" s="79">
        <v>20</v>
      </c>
      <c r="D13" s="16">
        <v>47.8</v>
      </c>
      <c r="E13" s="47">
        <v>5</v>
      </c>
    </row>
    <row r="14" spans="1:5">
      <c r="A14" s="14" t="s">
        <v>4</v>
      </c>
      <c r="B14" s="29" t="s">
        <v>14</v>
      </c>
      <c r="C14" s="80">
        <v>30</v>
      </c>
      <c r="D14" s="18">
        <v>68.97</v>
      </c>
      <c r="E14" s="47">
        <v>5</v>
      </c>
    </row>
    <row r="15" spans="1:5">
      <c r="A15" s="3"/>
      <c r="B15" s="39" t="s">
        <v>6</v>
      </c>
      <c r="C15" s="81">
        <f>C11+C13+C14+C12</f>
        <v>450</v>
      </c>
      <c r="D15" s="19">
        <f>D11+D13+D14+D12</f>
        <v>655.98</v>
      </c>
      <c r="E15" s="67">
        <f>SUM(E11:E14)</f>
        <v>65.5</v>
      </c>
    </row>
    <row r="16" spans="1:5" ht="29.25" customHeight="1">
      <c r="A16" s="53"/>
      <c r="B16" s="55" t="s">
        <v>64</v>
      </c>
      <c r="C16" s="88" t="e">
        <f>#REF!+C15</f>
        <v>#REF!</v>
      </c>
      <c r="D16" s="88"/>
      <c r="E16" s="70" t="e">
        <f>#REF!+E15</f>
        <v>#REF!</v>
      </c>
    </row>
    <row r="17" spans="2:5">
      <c r="E17" s="57"/>
    </row>
    <row r="20" spans="2:5">
      <c r="B20" s="51" t="s">
        <v>68</v>
      </c>
    </row>
  </sheetData>
  <mergeCells count="5">
    <mergeCell ref="E6:E7"/>
    <mergeCell ref="A2:D2"/>
    <mergeCell ref="A6:A7"/>
    <mergeCell ref="B6:B7"/>
    <mergeCell ref="C6:C7"/>
  </mergeCells>
  <pageMargins left="0.70866141732283472" right="0.11811023622047245" top="0.55118110236220474" bottom="0.55118110236220474" header="0.31496062992125984" footer="0.31496062992125984"/>
  <pageSetup paperSize="9" orientation="portrait" blackAndWhite="1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5</vt:i4>
      </vt:variant>
    </vt:vector>
  </HeadingPairs>
  <TitlesOfParts>
    <vt:vector size="16" baseType="lpstr">
      <vt:lpstr>День 1</vt:lpstr>
      <vt:lpstr>День 2</vt:lpstr>
      <vt:lpstr>День 3  </vt:lpstr>
      <vt:lpstr>День 4</vt:lpstr>
      <vt:lpstr>День 5</vt:lpstr>
      <vt:lpstr>День 6</vt:lpstr>
      <vt:lpstr>День 7 </vt:lpstr>
      <vt:lpstr>День 8</vt:lpstr>
      <vt:lpstr>День 9 </vt:lpstr>
      <vt:lpstr>День 10 </vt:lpstr>
      <vt:lpstr>Лист1</vt:lpstr>
      <vt:lpstr>'День 1'!Область_печати</vt:lpstr>
      <vt:lpstr>'День 3  '!Область_печати</vt:lpstr>
      <vt:lpstr>'День 4'!Область_печати</vt:lpstr>
      <vt:lpstr>'День 5'!Область_печати</vt:lpstr>
      <vt:lpstr>'День 7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Лесная</cp:lastModifiedBy>
  <cp:lastPrinted>2021-12-22T06:52:28Z</cp:lastPrinted>
  <dcterms:created xsi:type="dcterms:W3CDTF">2020-08-27T16:51:11Z</dcterms:created>
  <dcterms:modified xsi:type="dcterms:W3CDTF">2022-02-08T13:06:59Z</dcterms:modified>
</cp:coreProperties>
</file>